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ocuments\environnement\EAUX\"/>
    </mc:Choice>
  </mc:AlternateContent>
  <xr:revisionPtr revIDLastSave="0" documentId="14_{EF7C4F8D-1FB9-4999-84B9-06291E517B2E}" xr6:coauthVersionLast="36" xr6:coauthVersionMax="36" xr10:uidLastSave="{00000000-0000-0000-0000-000000000000}"/>
  <bookViews>
    <workbookView xWindow="2025" yWindow="90" windowWidth="18600" windowHeight="12810" tabRatio="500" xr2:uid="{00000000-000D-0000-FFFF-FFFF00000000}"/>
  </bookViews>
  <sheets>
    <sheet name="Données" sheetId="1" r:id="rId1"/>
    <sheet name="Feuil3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7" i="1" l="1"/>
  <c r="F17" i="1"/>
  <c r="C17" i="1"/>
  <c r="N16" i="1"/>
  <c r="F16" i="1"/>
  <c r="C16" i="1"/>
  <c r="O11" i="1"/>
  <c r="Q17" i="1" s="1"/>
  <c r="K9" i="1"/>
  <c r="J9" i="1"/>
  <c r="D9" i="1"/>
  <c r="J8" i="1"/>
  <c r="D8" i="1"/>
  <c r="K7" i="1"/>
  <c r="K8" i="1" s="1"/>
  <c r="J7" i="1"/>
  <c r="D7" i="1"/>
  <c r="J6" i="1"/>
  <c r="D16" i="1" l="1"/>
  <c r="J16" i="1" s="1"/>
  <c r="L17" i="1"/>
  <c r="L16" i="1"/>
  <c r="S17" i="1"/>
  <c r="I16" i="1"/>
  <c r="Q16" i="1"/>
  <c r="S16" i="1" s="1"/>
  <c r="D17" i="1"/>
  <c r="J17" i="1" s="1"/>
  <c r="I17" i="1"/>
  <c r="E16" i="1" l="1"/>
  <c r="K16" i="1" s="1"/>
  <c r="M16" i="1" s="1"/>
  <c r="E17" i="1"/>
  <c r="K17" i="1" s="1"/>
  <c r="M17" i="1" s="1"/>
  <c r="G16" i="1" l="1"/>
  <c r="R16" i="1"/>
  <c r="O16" i="1"/>
  <c r="G17" i="1"/>
  <c r="O17" i="1"/>
  <c r="R17" i="1"/>
</calcChain>
</file>

<file path=xl/sharedStrings.xml><?xml version="1.0" encoding="utf-8"?>
<sst xmlns="http://schemas.openxmlformats.org/spreadsheetml/2006/main" count="37" uniqueCount="34">
  <si>
    <t>Tarifs</t>
  </si>
  <si>
    <t>Tranches en M3</t>
  </si>
  <si>
    <t>Eau</t>
  </si>
  <si>
    <t>Assain,</t>
  </si>
  <si>
    <t>total</t>
  </si>
  <si>
    <t>Ancien tarif</t>
  </si>
  <si>
    <t>Taxes et abonnements</t>
  </si>
  <si>
    <t>Tranche 1 de</t>
  </si>
  <si>
    <t>à</t>
  </si>
  <si>
    <t>Abonnement Eau</t>
  </si>
  <si>
    <t>Tranche 2  de</t>
  </si>
  <si>
    <t>Abonnement Assain.</t>
  </si>
  <si>
    <t>Tranche 3  de</t>
  </si>
  <si>
    <t>Préservation/m3</t>
  </si>
  <si>
    <t>Tranche 4 supérieur  à</t>
  </si>
  <si>
    <t>Pollution/m3</t>
  </si>
  <si>
    <t>Modernisation</t>
  </si>
  <si>
    <t>Somme des taxes au m³</t>
  </si>
  <si>
    <t>Entrez  votre consommation dans une des 2 cases rouge à gauche. Après enregistrement,le résultat s'affichera dans la case correspondante tout à droite.</t>
  </si>
  <si>
    <t>Votre Conso</t>
  </si>
  <si>
    <t>Conso Tranche 1</t>
  </si>
  <si>
    <t>Conso Tranche 2</t>
  </si>
  <si>
    <t>Conso Tranche 3</t>
  </si>
  <si>
    <t>Conso Tranche 4</t>
  </si>
  <si>
    <t>Verif Total</t>
  </si>
  <si>
    <t>Tarif Tranche 1</t>
  </si>
  <si>
    <t>Tarif Tranche 2</t>
  </si>
  <si>
    <t>Tarif Tranche 3</t>
  </si>
  <si>
    <t>Tarif Tranche 4</t>
  </si>
  <si>
    <t>Nouveau Tarif</t>
  </si>
  <si>
    <t>Différence</t>
  </si>
  <si>
    <t>Abonnements et taxes</t>
  </si>
  <si>
    <t>Total nouveau tarif</t>
  </si>
  <si>
    <t>Total ancien 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</si>
</sst>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#,##0.00&quot; €&quot;"/>
    <numFmt numFmtId="166" formatCode="0.0%"/>
    <numFmt numFmtId="167" formatCode="0.0"/>
    <numFmt numFmtId="168" formatCode="0.00\ %"/>
    <numFmt numFmtId="169" formatCode="#,##0.00\ _€"/>
    <numFmt numFmtId="170" formatCode="#,##0&quot; €&quot;"/>
  </numFmts>
  <fonts count="8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i/>
      <sz val="14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8F2A1"/>
        <bgColor rgb="FFFFFFCC"/>
      </patternFill>
    </fill>
    <fill>
      <patternFill patternType="solid">
        <fgColor rgb="FFDDD9C3"/>
        <bgColor rgb="FFE8F2A1"/>
      </patternFill>
    </fill>
  </fills>
  <borders count="56">
    <border>
      <left/>
      <right/>
      <top/>
      <bottom/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92D05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rgb="FF92D050"/>
      </left>
      <right/>
      <top/>
      <bottom style="thick">
        <color rgb="FF92D050"/>
      </bottom>
      <diagonal/>
    </border>
    <border>
      <left/>
      <right/>
      <top/>
      <bottom style="thick">
        <color rgb="FF92D050"/>
      </bottom>
      <diagonal/>
    </border>
    <border>
      <left/>
      <right style="thick">
        <color rgb="FF92D050"/>
      </right>
      <top/>
      <bottom style="thick">
        <color rgb="FF92D05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right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0" fillId="0" borderId="0" xfId="0" applyAlignment="1">
      <alignment horizontal="right" textRotation="90"/>
    </xf>
    <xf numFmtId="0" fontId="0" fillId="0" borderId="11" xfId="0" applyFont="1" applyBorder="1"/>
    <xf numFmtId="1" fontId="0" fillId="0" borderId="12" xfId="0" applyNumberFormat="1" applyBorder="1" applyProtection="1"/>
    <xf numFmtId="0" fontId="0" fillId="0" borderId="13" xfId="0" applyFont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left"/>
    </xf>
    <xf numFmtId="0" fontId="0" fillId="0" borderId="0" xfId="0" applyBorder="1" applyProtection="1"/>
    <xf numFmtId="165" fontId="0" fillId="0" borderId="15" xfId="0" applyNumberFormat="1" applyBorder="1" applyProtection="1"/>
    <xf numFmtId="165" fontId="0" fillId="0" borderId="16" xfId="0" applyNumberFormat="1" applyBorder="1" applyProtection="1"/>
    <xf numFmtId="165" fontId="0" fillId="2" borderId="13" xfId="0" applyNumberFormat="1" applyFill="1" applyBorder="1" applyProtection="1"/>
    <xf numFmtId="165" fontId="0" fillId="2" borderId="17" xfId="0" applyNumberFormat="1" applyFill="1" applyBorder="1" applyProtection="1"/>
    <xf numFmtId="0" fontId="0" fillId="0" borderId="18" xfId="0" applyFont="1" applyBorder="1" applyProtection="1"/>
    <xf numFmtId="165" fontId="0" fillId="2" borderId="17" xfId="0" applyNumberFormat="1" applyFill="1" applyBorder="1" applyAlignment="1" applyProtection="1"/>
    <xf numFmtId="165" fontId="0" fillId="0" borderId="6" xfId="0" applyNumberFormat="1" applyBorder="1" applyAlignment="1" applyProtection="1">
      <protection locked="0"/>
    </xf>
    <xf numFmtId="165" fontId="0" fillId="0" borderId="0" xfId="0" applyNumberFormat="1" applyBorder="1" applyAlignment="1" applyProtection="1">
      <protection locked="0"/>
    </xf>
    <xf numFmtId="0" fontId="0" fillId="0" borderId="19" xfId="0" applyFont="1" applyBorder="1"/>
    <xf numFmtId="1" fontId="0" fillId="0" borderId="20" xfId="0" applyNumberFormat="1" applyBorder="1" applyProtection="1"/>
    <xf numFmtId="0" fontId="0" fillId="0" borderId="21" xfId="0" applyFont="1" applyBorder="1" applyAlignment="1" applyProtection="1">
      <alignment horizontal="center"/>
    </xf>
    <xf numFmtId="1" fontId="0" fillId="0" borderId="22" xfId="0" applyNumberFormat="1" applyBorder="1" applyAlignment="1" applyProtection="1">
      <alignment horizontal="left"/>
    </xf>
    <xf numFmtId="165" fontId="0" fillId="0" borderId="23" xfId="0" applyNumberFormat="1" applyBorder="1" applyProtection="1"/>
    <xf numFmtId="165" fontId="0" fillId="0" borderId="24" xfId="0" applyNumberFormat="1" applyBorder="1" applyProtection="1"/>
    <xf numFmtId="165" fontId="0" fillId="2" borderId="25" xfId="0" applyNumberFormat="1" applyFill="1" applyBorder="1" applyProtection="1"/>
    <xf numFmtId="165" fontId="0" fillId="0" borderId="26" xfId="0" applyNumberFormat="1" applyBorder="1" applyProtection="1"/>
    <xf numFmtId="0" fontId="0" fillId="0" borderId="27" xfId="0" applyFont="1" applyBorder="1" applyProtection="1"/>
    <xf numFmtId="165" fontId="0" fillId="0" borderId="28" xfId="0" applyNumberFormat="1" applyBorder="1" applyAlignment="1" applyProtection="1"/>
    <xf numFmtId="0" fontId="0" fillId="0" borderId="29" xfId="0" applyFont="1" applyBorder="1"/>
    <xf numFmtId="1" fontId="0" fillId="0" borderId="30" xfId="0" applyNumberFormat="1" applyBorder="1" applyProtection="1"/>
    <xf numFmtId="0" fontId="0" fillId="0" borderId="31" xfId="0" applyBorder="1" applyAlignment="1" applyProtection="1">
      <alignment horizontal="center"/>
    </xf>
    <xf numFmtId="1" fontId="0" fillId="0" borderId="32" xfId="0" applyNumberFormat="1" applyBorder="1" applyAlignment="1" applyProtection="1">
      <alignment horizontal="left"/>
    </xf>
    <xf numFmtId="165" fontId="0" fillId="0" borderId="33" xfId="0" applyNumberFormat="1" applyBorder="1" applyProtection="1"/>
    <xf numFmtId="165" fontId="0" fillId="0" borderId="34" xfId="0" applyNumberFormat="1" applyBorder="1" applyProtection="1"/>
    <xf numFmtId="165" fontId="0" fillId="2" borderId="35" xfId="0" applyNumberFormat="1" applyFill="1" applyBorder="1" applyProtection="1"/>
    <xf numFmtId="165" fontId="0" fillId="0" borderId="36" xfId="0" applyNumberFormat="1" applyBorder="1" applyProtection="1"/>
    <xf numFmtId="165" fontId="0" fillId="0" borderId="37" xfId="0" applyNumberFormat="1" applyBorder="1" applyAlignment="1" applyProtection="1"/>
    <xf numFmtId="0" fontId="0" fillId="0" borderId="0" xfId="0" applyBorder="1"/>
    <xf numFmtId="165" fontId="0" fillId="0" borderId="38" xfId="0" applyNumberFormat="1" applyBorder="1" applyAlignment="1" applyProtection="1"/>
    <xf numFmtId="0" fontId="0" fillId="0" borderId="39" xfId="0" applyFont="1" applyBorder="1" applyProtection="1"/>
    <xf numFmtId="165" fontId="0" fillId="2" borderId="5" xfId="0" applyNumberFormat="1" applyFill="1" applyBorder="1" applyAlignment="1" applyProtection="1"/>
    <xf numFmtId="165" fontId="0" fillId="0" borderId="6" xfId="0" applyNumberFormat="1" applyBorder="1" applyAlignment="1" applyProtection="1"/>
    <xf numFmtId="165" fontId="0" fillId="0" borderId="0" xfId="0" applyNumberFormat="1" applyBorder="1" applyAlignment="1" applyProtection="1"/>
    <xf numFmtId="0" fontId="0" fillId="0" borderId="40" xfId="0" applyBorder="1"/>
    <xf numFmtId="0" fontId="0" fillId="0" borderId="41" xfId="0" applyBorder="1"/>
    <xf numFmtId="0" fontId="0" fillId="0" borderId="42" xfId="0" applyBorder="1"/>
    <xf numFmtId="166" fontId="0" fillId="0" borderId="0" xfId="0" applyNumberFormat="1"/>
    <xf numFmtId="0" fontId="3" fillId="3" borderId="43" xfId="0" applyFont="1" applyFill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4" fillId="0" borderId="4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 wrapText="1"/>
    </xf>
    <xf numFmtId="0" fontId="2" fillId="0" borderId="48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3" fillId="3" borderId="49" xfId="0" applyFont="1" applyFill="1" applyBorder="1" applyAlignment="1">
      <alignment horizontal="center" vertical="center" textRotation="90" wrapText="1"/>
    </xf>
    <xf numFmtId="0" fontId="0" fillId="0" borderId="7" xfId="0" applyBorder="1"/>
    <xf numFmtId="0" fontId="2" fillId="0" borderId="49" xfId="0" applyFont="1" applyBorder="1" applyAlignment="1">
      <alignment horizontal="center" vertical="center" textRotation="90" wrapText="1"/>
    </xf>
    <xf numFmtId="0" fontId="3" fillId="3" borderId="45" xfId="0" applyFont="1" applyFill="1" applyBorder="1" applyAlignment="1">
      <alignment horizontal="center" vertical="center" textRotation="90" wrapText="1"/>
    </xf>
    <xf numFmtId="0" fontId="3" fillId="3" borderId="32" xfId="0" applyFont="1" applyFill="1" applyBorder="1" applyAlignment="1">
      <alignment horizontal="center" vertical="center" textRotation="90" wrapText="1"/>
    </xf>
    <xf numFmtId="1" fontId="0" fillId="0" borderId="0" xfId="0" applyNumberFormat="1" applyBorder="1"/>
    <xf numFmtId="1" fontId="5" fillId="3" borderId="50" xfId="0" applyNumberFormat="1" applyFont="1" applyFill="1" applyBorder="1" applyProtection="1">
      <protection locked="0"/>
    </xf>
    <xf numFmtId="1" fontId="0" fillId="0" borderId="51" xfId="0" applyNumberFormat="1" applyBorder="1"/>
    <xf numFmtId="1" fontId="0" fillId="0" borderId="52" xfId="0" applyNumberFormat="1" applyBorder="1"/>
    <xf numFmtId="1" fontId="6" fillId="0" borderId="53" xfId="0" applyNumberFormat="1" applyFont="1" applyBorder="1"/>
    <xf numFmtId="167" fontId="7" fillId="3" borderId="53" xfId="0" applyNumberFormat="1" applyFont="1" applyFill="1" applyBorder="1"/>
    <xf numFmtId="2" fontId="0" fillId="0" borderId="51" xfId="0" applyNumberFormat="1" applyBorder="1"/>
    <xf numFmtId="2" fontId="5" fillId="3" borderId="52" xfId="0" applyNumberFormat="1" applyFont="1" applyFill="1" applyBorder="1"/>
    <xf numFmtId="2" fontId="5" fillId="3" borderId="54" xfId="0" applyNumberFormat="1" applyFont="1" applyFill="1" applyBorder="1"/>
    <xf numFmtId="1" fontId="5" fillId="3" borderId="55" xfId="0" applyNumberFormat="1" applyFont="1" applyFill="1" applyBorder="1" applyProtection="1">
      <protection locked="0"/>
    </xf>
    <xf numFmtId="2" fontId="0" fillId="0" borderId="0" xfId="0" applyNumberFormat="1"/>
    <xf numFmtId="170" fontId="0" fillId="0" borderId="0" xfId="0" applyNumberFormat="1" applyBorder="1"/>
    <xf numFmtId="168" fontId="0" fillId="0" borderId="0" xfId="0" applyNumberFormat="1" applyBorder="1"/>
    <xf numFmtId="1" fontId="2" fillId="0" borderId="0" xfId="0" applyNumberFormat="1" applyFont="1" applyBorder="1" applyAlignment="1"/>
    <xf numFmtId="2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69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zoomScaleNormal="100" workbookViewId="0">
      <selection activeCell="R5" sqref="R5"/>
    </sheetView>
  </sheetViews>
  <sheetFormatPr baseColWidth="10" defaultColWidth="11.42578125" defaultRowHeight="15" x14ac:dyDescent="0.25"/>
  <cols>
    <col min="1" max="1" width="5.5703125" customWidth="1"/>
    <col min="2" max="2" width="6.7109375" customWidth="1"/>
    <col min="3" max="3" width="20" customWidth="1"/>
    <col min="4" max="7" width="5.7109375" customWidth="1"/>
    <col min="8" max="8" width="7" customWidth="1"/>
    <col min="9" max="10" width="6.85546875" customWidth="1"/>
    <col min="11" max="12" width="6.7109375" customWidth="1"/>
    <col min="13" max="13" width="5.85546875" customWidth="1"/>
    <col min="14" max="14" width="21.42578125" customWidth="1"/>
    <col min="15" max="15" width="7.85546875" customWidth="1"/>
    <col min="16" max="16" width="3.7109375" customWidth="1"/>
    <col min="17" max="17" width="10.5703125" customWidth="1"/>
    <col min="18" max="18" width="11" customWidth="1"/>
    <col min="19" max="19" width="10.5703125" customWidth="1"/>
  </cols>
  <sheetData>
    <row r="1" spans="1:20" ht="7.5" customHeight="1" x14ac:dyDescent="0.25"/>
    <row r="2" spans="1:20" ht="8.25" customHeight="1" x14ac:dyDescent="0.25"/>
    <row r="3" spans="1:20" ht="14.25" customHeight="1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20" ht="21.75" customHeight="1" x14ac:dyDescent="0.3">
      <c r="B4" s="4"/>
      <c r="C4" s="93" t="s">
        <v>0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5"/>
      <c r="Q4" s="6"/>
    </row>
    <row r="5" spans="1:20" ht="79.5" customHeight="1" x14ac:dyDescent="0.25">
      <c r="B5" s="4"/>
      <c r="C5" s="94" t="s">
        <v>1</v>
      </c>
      <c r="D5" s="94"/>
      <c r="E5" s="94"/>
      <c r="F5" s="94"/>
      <c r="G5" s="7"/>
      <c r="H5" s="8" t="s">
        <v>2</v>
      </c>
      <c r="I5" s="9" t="s">
        <v>3</v>
      </c>
      <c r="J5" s="9" t="s">
        <v>4</v>
      </c>
      <c r="K5" s="10" t="s">
        <v>5</v>
      </c>
      <c r="L5" s="11"/>
      <c r="M5" s="11"/>
      <c r="N5" s="95" t="s">
        <v>6</v>
      </c>
      <c r="O5" s="95"/>
      <c r="P5" s="12"/>
      <c r="Q5" s="13"/>
      <c r="R5" s="14"/>
    </row>
    <row r="6" spans="1:20" x14ac:dyDescent="0.25">
      <c r="B6" s="4"/>
      <c r="C6" s="15" t="s">
        <v>7</v>
      </c>
      <c r="D6" s="16">
        <v>0</v>
      </c>
      <c r="E6" s="17" t="s">
        <v>8</v>
      </c>
      <c r="F6" s="18">
        <v>50</v>
      </c>
      <c r="G6" s="19"/>
      <c r="H6" s="20">
        <v>1</v>
      </c>
      <c r="I6" s="21">
        <v>1</v>
      </c>
      <c r="J6" s="22">
        <f>SUM(H6:I6)</f>
        <v>2</v>
      </c>
      <c r="K6" s="23">
        <v>3</v>
      </c>
      <c r="L6" s="19"/>
      <c r="M6" s="19"/>
      <c r="N6" s="24" t="s">
        <v>9</v>
      </c>
      <c r="O6" s="25">
        <v>70</v>
      </c>
      <c r="P6" s="26"/>
      <c r="Q6" s="27"/>
    </row>
    <row r="7" spans="1:20" x14ac:dyDescent="0.25">
      <c r="B7" s="4"/>
      <c r="C7" s="28" t="s">
        <v>10</v>
      </c>
      <c r="D7" s="29">
        <f>F6+1</f>
        <v>51</v>
      </c>
      <c r="E7" s="30" t="s">
        <v>8</v>
      </c>
      <c r="F7" s="31">
        <v>120</v>
      </c>
      <c r="G7" s="19"/>
      <c r="H7" s="32">
        <v>1.5</v>
      </c>
      <c r="I7" s="33">
        <v>1.5</v>
      </c>
      <c r="J7" s="34">
        <f>SUM(H7:I7)</f>
        <v>3</v>
      </c>
      <c r="K7" s="35">
        <f>K6</f>
        <v>3</v>
      </c>
      <c r="L7" s="19"/>
      <c r="M7" s="19"/>
      <c r="N7" s="36" t="s">
        <v>11</v>
      </c>
      <c r="O7" s="25">
        <v>30</v>
      </c>
      <c r="P7" s="26"/>
      <c r="Q7" s="27"/>
    </row>
    <row r="8" spans="1:20" x14ac:dyDescent="0.25">
      <c r="B8" s="4"/>
      <c r="C8" s="28" t="s">
        <v>12</v>
      </c>
      <c r="D8" s="29">
        <f>F7+1</f>
        <v>121</v>
      </c>
      <c r="E8" s="30" t="s">
        <v>8</v>
      </c>
      <c r="F8" s="31">
        <v>200</v>
      </c>
      <c r="G8" s="19"/>
      <c r="H8" s="32">
        <v>2</v>
      </c>
      <c r="I8" s="33">
        <v>2</v>
      </c>
      <c r="J8" s="34">
        <f>SUM(H8:I8)</f>
        <v>4</v>
      </c>
      <c r="K8" s="35">
        <f>K7</f>
        <v>3</v>
      </c>
      <c r="L8" s="19"/>
      <c r="M8" s="19"/>
      <c r="N8" s="36" t="s">
        <v>13</v>
      </c>
      <c r="O8" s="37">
        <v>0.11</v>
      </c>
      <c r="P8" s="26"/>
      <c r="Q8" s="27"/>
    </row>
    <row r="9" spans="1:20" x14ac:dyDescent="0.25">
      <c r="B9" s="4"/>
      <c r="C9" s="38" t="s">
        <v>14</v>
      </c>
      <c r="D9" s="39">
        <f>F8+1</f>
        <v>201</v>
      </c>
      <c r="E9" s="40"/>
      <c r="F9" s="41"/>
      <c r="G9" s="19"/>
      <c r="H9" s="42">
        <v>2.5</v>
      </c>
      <c r="I9" s="43">
        <v>2.5</v>
      </c>
      <c r="J9" s="44">
        <f>SUM(H9:I9)</f>
        <v>5</v>
      </c>
      <c r="K9" s="45">
        <f>K6</f>
        <v>3</v>
      </c>
      <c r="L9" s="19"/>
      <c r="M9" s="19"/>
      <c r="N9" s="36" t="s">
        <v>15</v>
      </c>
      <c r="O9" s="46">
        <v>0.28999999999999998</v>
      </c>
      <c r="P9" s="26"/>
      <c r="Q9" s="27"/>
    </row>
    <row r="10" spans="1:20" x14ac:dyDescent="0.25">
      <c r="B10" s="4"/>
      <c r="C10" s="47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36" t="s">
        <v>16</v>
      </c>
      <c r="O10" s="48">
        <v>0.16</v>
      </c>
      <c r="P10" s="26"/>
      <c r="Q10" s="27"/>
    </row>
    <row r="11" spans="1:20" x14ac:dyDescent="0.25">
      <c r="B11" s="4"/>
      <c r="C11" s="47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49" t="s">
        <v>17</v>
      </c>
      <c r="O11" s="50">
        <f>SUM(O8:Q10)</f>
        <v>0.55999999999999994</v>
      </c>
      <c r="P11" s="51"/>
      <c r="Q11" s="52"/>
    </row>
    <row r="12" spans="1:20" ht="12" customHeight="1" x14ac:dyDescent="0.25"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</row>
    <row r="13" spans="1:20" ht="12" customHeigh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20" ht="50.65" customHeight="1" x14ac:dyDescent="0.25">
      <c r="B14" s="96" t="s">
        <v>18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56"/>
    </row>
    <row r="15" spans="1:20" ht="77.25" customHeight="1" x14ac:dyDescent="0.25">
      <c r="A15" s="13"/>
      <c r="B15" s="57" t="s">
        <v>19</v>
      </c>
      <c r="C15" s="58" t="s">
        <v>20</v>
      </c>
      <c r="D15" s="59" t="s">
        <v>21</v>
      </c>
      <c r="E15" s="9" t="s">
        <v>22</v>
      </c>
      <c r="F15" s="59" t="s">
        <v>23</v>
      </c>
      <c r="G15" s="60" t="s">
        <v>24</v>
      </c>
      <c r="H15" s="61"/>
      <c r="I15" s="62" t="s">
        <v>25</v>
      </c>
      <c r="J15" s="9" t="s">
        <v>26</v>
      </c>
      <c r="K15" s="63" t="s">
        <v>27</v>
      </c>
      <c r="L15" s="63" t="s">
        <v>28</v>
      </c>
      <c r="M15" s="59" t="s">
        <v>29</v>
      </c>
      <c r="N15" s="64" t="s">
        <v>5</v>
      </c>
      <c r="O15" s="65" t="s">
        <v>30</v>
      </c>
      <c r="P15" s="66"/>
      <c r="Q15" s="67" t="s">
        <v>31</v>
      </c>
      <c r="R15" s="68" t="s">
        <v>32</v>
      </c>
      <c r="S15" s="69" t="s">
        <v>33</v>
      </c>
    </row>
    <row r="16" spans="1:20" ht="15.95" customHeight="1" x14ac:dyDescent="0.25">
      <c r="A16" s="70"/>
      <c r="B16" s="71">
        <v>0</v>
      </c>
      <c r="C16" s="72">
        <f>IF(B16&lt;$F$6,B16,$F$6)</f>
        <v>0</v>
      </c>
      <c r="D16" s="73">
        <f>IF(B16&lt;$F$7,B16-C16,($F$7-$F$6))</f>
        <v>0</v>
      </c>
      <c r="E16" s="73">
        <f>IF(B16&lt;$F$8,B16-(C16+D16),$F$8-$F$7)</f>
        <v>0</v>
      </c>
      <c r="F16" s="73">
        <f>IF(B16&gt;Données!$F$8,B16-Données!$F$8,0)</f>
        <v>0</v>
      </c>
      <c r="G16" s="74">
        <f>SUM(C16:F16)</f>
        <v>0</v>
      </c>
      <c r="H16" s="66"/>
      <c r="I16" s="72">
        <f>C16*$J$6</f>
        <v>0</v>
      </c>
      <c r="J16" s="73">
        <f>D16*$J$7</f>
        <v>0</v>
      </c>
      <c r="K16" s="73">
        <f>E16*$J$8</f>
        <v>0</v>
      </c>
      <c r="L16" s="73">
        <f>F16*$J$9</f>
        <v>0</v>
      </c>
      <c r="M16" s="73">
        <f>SUM(I16:L16)</f>
        <v>0</v>
      </c>
      <c r="N16" s="73">
        <f>B16*$K$6</f>
        <v>0</v>
      </c>
      <c r="O16" s="75">
        <f>M16-N16</f>
        <v>0</v>
      </c>
      <c r="P16" s="66"/>
      <c r="Q16" s="76">
        <f>$O$6+$O$7+(B16*$O$11)</f>
        <v>100</v>
      </c>
      <c r="R16" s="77">
        <f>M16+Q16</f>
        <v>100</v>
      </c>
      <c r="S16" s="78">
        <f>N16+Q16</f>
        <v>100</v>
      </c>
    </row>
    <row r="17" spans="2:22" ht="15.95" customHeight="1" x14ac:dyDescent="0.25">
      <c r="B17" s="79">
        <v>0</v>
      </c>
      <c r="C17" s="72">
        <f>IF(B17&lt;$F$6,B17,$F$6)</f>
        <v>0</v>
      </c>
      <c r="D17" s="73">
        <f>IF(B17&lt;$F$7,B17-C17,($F$7-$F$6))</f>
        <v>0</v>
      </c>
      <c r="E17" s="73">
        <f>IF(B17&lt;$F$8,B17-(C17+D17),$F$8-$F$7)</f>
        <v>0</v>
      </c>
      <c r="F17" s="73">
        <f>IF(B17&gt;Données!$F$8,B17-Données!$F$8,0)</f>
        <v>0</v>
      </c>
      <c r="G17" s="74">
        <f>SUM(C17:F17)</f>
        <v>0</v>
      </c>
      <c r="H17" s="66"/>
      <c r="I17" s="72">
        <f>C17*$J$6</f>
        <v>0</v>
      </c>
      <c r="J17" s="73">
        <f>D17*$J$7</f>
        <v>0</v>
      </c>
      <c r="K17" s="73">
        <f>E17*$J$8</f>
        <v>0</v>
      </c>
      <c r="L17" s="73">
        <f>F17*$J$9</f>
        <v>0</v>
      </c>
      <c r="M17" s="73">
        <f>SUM(I17:L17)</f>
        <v>0</v>
      </c>
      <c r="N17" s="73">
        <f>B17*$K$6</f>
        <v>0</v>
      </c>
      <c r="O17" s="75">
        <f>M17-N17</f>
        <v>0</v>
      </c>
      <c r="P17" s="66"/>
      <c r="Q17" s="76">
        <f>$O$6+$O$7+(B17*$O$11)</f>
        <v>100</v>
      </c>
      <c r="R17" s="77">
        <f>M17+Q17</f>
        <v>100</v>
      </c>
      <c r="S17" s="78">
        <f>N17+Q17</f>
        <v>100</v>
      </c>
    </row>
    <row r="18" spans="2:22" x14ac:dyDescent="0.25">
      <c r="B18" s="47"/>
      <c r="C18" s="47"/>
      <c r="D18" s="97"/>
      <c r="E18" s="97"/>
      <c r="F18" s="97"/>
      <c r="G18" s="97"/>
      <c r="H18" s="97"/>
      <c r="I18" s="97"/>
      <c r="J18" s="97"/>
      <c r="K18" s="97"/>
      <c r="L18" s="92"/>
      <c r="M18" s="92"/>
      <c r="N18" s="47"/>
      <c r="O18" s="47"/>
      <c r="P18" s="47"/>
    </row>
    <row r="19" spans="2:22" ht="24" customHeight="1" x14ac:dyDescent="0.25">
      <c r="B19" s="47"/>
      <c r="C19" s="4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47"/>
      <c r="O19" s="47"/>
      <c r="P19" s="47"/>
    </row>
    <row r="20" spans="2:22" ht="18.75" x14ac:dyDescent="0.3">
      <c r="B20" s="47"/>
      <c r="C20" s="47"/>
      <c r="D20" s="91"/>
      <c r="E20" s="91"/>
      <c r="F20" s="91"/>
      <c r="G20" s="91"/>
      <c r="H20" s="91"/>
      <c r="I20" s="91"/>
      <c r="J20" s="91"/>
      <c r="K20" s="91"/>
      <c r="L20" s="92"/>
      <c r="M20" s="92"/>
      <c r="N20" s="47"/>
      <c r="O20" s="47"/>
      <c r="P20" s="47"/>
      <c r="Q20" s="80"/>
      <c r="R20" s="80"/>
      <c r="S20" s="87"/>
      <c r="T20" s="87"/>
      <c r="U20" s="87"/>
      <c r="V20" s="87"/>
    </row>
    <row r="21" spans="2:22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S21" s="7"/>
      <c r="T21" s="7"/>
      <c r="U21" s="13"/>
      <c r="V21" s="13"/>
    </row>
    <row r="22" spans="2:22" x14ac:dyDescent="0.2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S22" s="81"/>
      <c r="T22" s="81"/>
      <c r="U22" s="81"/>
      <c r="V22" s="82"/>
    </row>
    <row r="23" spans="2:22" ht="21.75" customHeight="1" x14ac:dyDescent="0.25">
      <c r="B23" s="47"/>
      <c r="C23" s="47"/>
      <c r="D23" s="47"/>
      <c r="E23" s="47"/>
      <c r="F23" s="88"/>
      <c r="G23" s="88"/>
      <c r="H23" s="88"/>
      <c r="I23" s="88"/>
      <c r="J23" s="88"/>
      <c r="K23" s="89"/>
      <c r="L23" s="89"/>
      <c r="M23" s="89"/>
      <c r="N23" s="47"/>
      <c r="O23" s="47"/>
      <c r="P23" s="47"/>
      <c r="R23" s="47"/>
      <c r="S23" s="47"/>
      <c r="T23" s="47"/>
      <c r="U23" s="47"/>
      <c r="V23" s="47"/>
    </row>
    <row r="24" spans="2:22" ht="18.75" x14ac:dyDescent="0.3">
      <c r="B24" s="47"/>
      <c r="C24" s="47"/>
      <c r="D24" s="47"/>
      <c r="E24" s="47"/>
      <c r="F24" s="88"/>
      <c r="G24" s="88"/>
      <c r="H24" s="88"/>
      <c r="I24" s="88"/>
      <c r="J24" s="88"/>
      <c r="K24" s="90"/>
      <c r="L24" s="90"/>
      <c r="M24" s="90"/>
      <c r="N24" s="47"/>
      <c r="O24" s="47"/>
      <c r="P24" s="47"/>
      <c r="R24" s="47"/>
      <c r="S24" s="86"/>
      <c r="T24" s="86"/>
      <c r="U24" s="83"/>
      <c r="V24" s="47"/>
    </row>
    <row r="25" spans="2:22" ht="14.25" customHeight="1" x14ac:dyDescent="0.3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R25" s="47"/>
      <c r="S25" s="86"/>
      <c r="T25" s="86"/>
      <c r="U25" s="84"/>
      <c r="V25" s="85"/>
    </row>
    <row r="26" spans="2:22" x14ac:dyDescent="0.25">
      <c r="R26" s="47"/>
      <c r="S26" s="47"/>
      <c r="T26" s="47"/>
      <c r="U26" s="47"/>
      <c r="V26" s="47"/>
    </row>
    <row r="27" spans="2:22" x14ac:dyDescent="0.25">
      <c r="R27" s="47"/>
      <c r="S27" s="47"/>
      <c r="T27" s="47"/>
      <c r="U27" s="47"/>
      <c r="V27" s="47"/>
    </row>
  </sheetData>
  <mergeCells count="20">
    <mergeCell ref="C4:O4"/>
    <mergeCell ref="C5:F5"/>
    <mergeCell ref="N5:O5"/>
    <mergeCell ref="B14:S14"/>
    <mergeCell ref="D18:F18"/>
    <mergeCell ref="G18:I18"/>
    <mergeCell ref="J18:K18"/>
    <mergeCell ref="L18:M18"/>
    <mergeCell ref="D19:M19"/>
    <mergeCell ref="D20:F20"/>
    <mergeCell ref="G20:I20"/>
    <mergeCell ref="J20:K20"/>
    <mergeCell ref="L20:M20"/>
    <mergeCell ref="S25:T25"/>
    <mergeCell ref="S20:V20"/>
    <mergeCell ref="F23:J23"/>
    <mergeCell ref="K23:M23"/>
    <mergeCell ref="F24:J24"/>
    <mergeCell ref="K24:M24"/>
    <mergeCell ref="S24:T24"/>
  </mergeCells>
  <pageMargins left="0.70833333333333304" right="0.70833333333333304" top="0.390277777777778" bottom="0.37986111111111098" header="0.51180555555555496" footer="0.51180555555555496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H4" sqref="H4"/>
    </sheetView>
  </sheetViews>
  <sheetFormatPr baseColWidth="10" defaultColWidth="11.42578125" defaultRowHeight="15" x14ac:dyDescent="0.25"/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kb</dc:creator>
  <dc:description/>
  <cp:lastModifiedBy>Utilisateur Windows</cp:lastModifiedBy>
  <cp:revision>3</cp:revision>
  <cp:lastPrinted>2021-02-04T19:41:22Z</cp:lastPrinted>
  <dcterms:created xsi:type="dcterms:W3CDTF">2021-01-29T08:59:46Z</dcterms:created>
  <dcterms:modified xsi:type="dcterms:W3CDTF">2024-12-31T14:34:23Z</dcterms:modified>
  <dc:language>fr-FR</dc:language>
</cp:coreProperties>
</file>