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ilisateurs\Gaston\Desktop\EauMairiePC\TarifO\"/>
    </mc:Choice>
  </mc:AlternateContent>
  <xr:revisionPtr revIDLastSave="0" documentId="13_ncr:1_{F0113C12-77AB-45B2-9E44-5BE4D3515491}" xr6:coauthVersionLast="47" xr6:coauthVersionMax="47" xr10:uidLastSave="{00000000-0000-0000-0000-000000000000}"/>
  <bookViews>
    <workbookView xWindow="3300" yWindow="30" windowWidth="18420" windowHeight="11715" tabRatio="500" xr2:uid="{00000000-000D-0000-FFFF-FFFF00000000}"/>
  </bookViews>
  <sheets>
    <sheet name="Données" sheetId="1" r:id="rId1"/>
    <sheet name="Feuil3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C17" i="1"/>
  <c r="F16" i="1"/>
  <c r="C16" i="1"/>
  <c r="O11" i="1"/>
  <c r="K9" i="1"/>
  <c r="J9" i="1"/>
  <c r="D9" i="1"/>
  <c r="J8" i="1"/>
  <c r="D8" i="1"/>
  <c r="K7" i="1"/>
  <c r="K8" i="1" s="1"/>
  <c r="J7" i="1"/>
  <c r="D7" i="1"/>
  <c r="J6" i="1"/>
  <c r="N17" i="1" l="1"/>
  <c r="N16" i="1"/>
  <c r="D16" i="1"/>
  <c r="J16" i="1" s="1"/>
  <c r="L17" i="1"/>
  <c r="L16" i="1"/>
  <c r="I16" i="1"/>
  <c r="D17" i="1"/>
  <c r="J17" i="1" s="1"/>
  <c r="I17" i="1"/>
  <c r="E16" i="1" l="1"/>
  <c r="K16" i="1" s="1"/>
  <c r="M16" i="1" s="1"/>
  <c r="O16" i="1" s="1"/>
  <c r="E17" i="1"/>
  <c r="K17" i="1" s="1"/>
  <c r="M17" i="1" s="1"/>
  <c r="O17" i="1" l="1"/>
  <c r="G16" i="1"/>
  <c r="G17" i="1"/>
</calcChain>
</file>

<file path=xl/sharedStrings.xml><?xml version="1.0" encoding="utf-8"?>
<sst xmlns="http://schemas.openxmlformats.org/spreadsheetml/2006/main" count="34" uniqueCount="30">
  <si>
    <t>Tarifs</t>
  </si>
  <si>
    <t>Tranches en M3</t>
  </si>
  <si>
    <t>Eau</t>
  </si>
  <si>
    <t>Assain,</t>
  </si>
  <si>
    <t>total</t>
  </si>
  <si>
    <t>Ancien tarif</t>
  </si>
  <si>
    <t>Taxes et abonnements</t>
  </si>
  <si>
    <t>Tranche 1 de</t>
  </si>
  <si>
    <t>à</t>
  </si>
  <si>
    <t>Abonnement Eau</t>
  </si>
  <si>
    <t>Tranche 2  de</t>
  </si>
  <si>
    <t>Abonnement Assain.</t>
  </si>
  <si>
    <t>Tranche 3  de</t>
  </si>
  <si>
    <t>Préservation/m3</t>
  </si>
  <si>
    <t>Tranche 4 supérieur  à</t>
  </si>
  <si>
    <t>Pollution/m3</t>
  </si>
  <si>
    <t>Modernisation</t>
  </si>
  <si>
    <t>Somme des taxes au m³</t>
  </si>
  <si>
    <t>Entrez  votre consommation dans une des 2 cases rouge à gauche. Après enregistrement,le résultat s'affichera dans la case correspondante tout à droite.</t>
  </si>
  <si>
    <t>Votre Conso</t>
  </si>
  <si>
    <t>Conso Tranche 1</t>
  </si>
  <si>
    <t>Conso Tranche 2</t>
  </si>
  <si>
    <t>Conso Tranche 3</t>
  </si>
  <si>
    <t>Conso Tranche 4</t>
  </si>
  <si>
    <t>Verif Total</t>
  </si>
  <si>
    <t>Tarif Tranche 1</t>
  </si>
  <si>
    <t>Tarif Tranche 2</t>
  </si>
  <si>
    <t>Tarif Tranche 3</t>
  </si>
  <si>
    <t>Tarif Tranche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</si>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</sst>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#,##0.00&quot; €&quot;"/>
    <numFmt numFmtId="166" formatCode="0.0%"/>
    <numFmt numFmtId="168" formatCode="0.00\ %"/>
    <numFmt numFmtId="169" formatCode="#,##0.00\ _€"/>
    <numFmt numFmtId="170" formatCode="#,##0&quot; €&quot;"/>
    <numFmt numFmtId="171" formatCode="#,##0.00\ &quot;€&quot;"/>
  </numFmts>
  <fonts count="8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  <fill>
      <patternFill patternType="solid">
        <fgColor rgb="FFDDD9C3"/>
        <bgColor rgb="FFE8F2A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1">
    <border>
      <left/>
      <right/>
      <top/>
      <bottom/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92D05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right" textRotation="90"/>
    </xf>
    <xf numFmtId="0" fontId="2" fillId="0" borderId="0" xfId="0" applyFont="1" applyAlignment="1">
      <alignment horizontal="center" vertical="center" textRotation="90"/>
    </xf>
    <xf numFmtId="166" fontId="0" fillId="0" borderId="0" xfId="0" applyNumberFormat="1"/>
    <xf numFmtId="1" fontId="0" fillId="0" borderId="0" xfId="0" applyNumberFormat="1"/>
    <xf numFmtId="1" fontId="5" fillId="3" borderId="49" xfId="0" applyNumberFormat="1" applyFont="1" applyFill="1" applyBorder="1" applyProtection="1">
      <protection locked="0"/>
    </xf>
    <xf numFmtId="1" fontId="5" fillId="3" borderId="54" xfId="0" applyNumberFormat="1" applyFont="1" applyFill="1" applyBorder="1" applyProtection="1">
      <protection locked="0"/>
    </xf>
    <xf numFmtId="2" fontId="0" fillId="0" borderId="0" xfId="0" applyNumberFormat="1"/>
    <xf numFmtId="170" fontId="0" fillId="0" borderId="0" xfId="0" applyNumberFormat="1"/>
    <xf numFmtId="168" fontId="0" fillId="0" borderId="0" xfId="0" applyNumberFormat="1"/>
    <xf numFmtId="1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9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44" xfId="0" applyFont="1" applyBorder="1" applyAlignment="1" applyProtection="1">
      <alignment horizontal="center" vertical="center" textRotation="90" wrapText="1"/>
      <protection hidden="1"/>
    </xf>
    <xf numFmtId="0" fontId="2" fillId="0" borderId="45" xfId="0" applyFont="1" applyBorder="1" applyAlignment="1" applyProtection="1">
      <alignment horizontal="center" vertical="center" textRotation="90" wrapText="1"/>
      <protection hidden="1"/>
    </xf>
    <xf numFmtId="0" fontId="2" fillId="0" borderId="9" xfId="0" applyFont="1" applyBorder="1" applyAlignment="1" applyProtection="1">
      <alignment horizontal="center" vertical="center" textRotation="90" wrapText="1"/>
      <protection hidden="1"/>
    </xf>
    <xf numFmtId="0" fontId="4" fillId="0" borderId="46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center" vertical="center" textRotation="90"/>
      <protection hidden="1"/>
    </xf>
    <xf numFmtId="0" fontId="2" fillId="0" borderId="47" xfId="0" applyFont="1" applyBorder="1" applyAlignment="1" applyProtection="1">
      <alignment horizontal="center" vertical="center" textRotation="90" wrapText="1"/>
      <protection hidden="1"/>
    </xf>
    <xf numFmtId="0" fontId="2" fillId="0" borderId="48" xfId="0" applyFont="1" applyBorder="1" applyAlignment="1" applyProtection="1">
      <alignment horizontal="center" vertical="center" textRotation="90" wrapText="1"/>
      <protection hidden="1"/>
    </xf>
    <xf numFmtId="1" fontId="0" fillId="0" borderId="50" xfId="0" applyNumberFormat="1" applyBorder="1" applyProtection="1">
      <protection hidden="1"/>
    </xf>
    <xf numFmtId="1" fontId="0" fillId="0" borderId="51" xfId="0" applyNumberFormat="1" applyBorder="1" applyProtection="1">
      <protection hidden="1"/>
    </xf>
    <xf numFmtId="1" fontId="6" fillId="0" borderId="52" xfId="0" applyNumberFormat="1" applyFont="1" applyBorder="1" applyProtection="1">
      <protection hidden="1"/>
    </xf>
    <xf numFmtId="0" fontId="0" fillId="0" borderId="7" xfId="0" applyBorder="1" applyProtection="1">
      <protection hidden="1"/>
    </xf>
    <xf numFmtId="1" fontId="0" fillId="0" borderId="52" xfId="0" applyNumberFormat="1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textRotation="90" wrapText="1"/>
      <protection hidden="1"/>
    </xf>
    <xf numFmtId="0" fontId="2" fillId="0" borderId="8" xfId="0" applyFont="1" applyBorder="1" applyAlignment="1" applyProtection="1">
      <alignment horizontal="center" vertical="center" textRotation="90" wrapText="1"/>
      <protection hidden="1"/>
    </xf>
    <xf numFmtId="0" fontId="2" fillId="0" borderId="10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 applyProtection="1">
      <alignment horizontal="right" textRotation="90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textRotation="90"/>
      <protection hidden="1"/>
    </xf>
    <xf numFmtId="0" fontId="2" fillId="0" borderId="0" xfId="0" applyFont="1" applyAlignment="1" applyProtection="1">
      <alignment horizontal="center" vertical="center" textRotation="90"/>
      <protection hidden="1"/>
    </xf>
    <xf numFmtId="0" fontId="0" fillId="0" borderId="11" xfId="0" applyBorder="1" applyProtection="1">
      <protection hidden="1"/>
    </xf>
    <xf numFmtId="1" fontId="0" fillId="0" borderId="12" xfId="0" applyNumberFormat="1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164" fontId="0" fillId="0" borderId="14" xfId="0" applyNumberFormat="1" applyBorder="1" applyAlignment="1" applyProtection="1">
      <alignment horizontal="left"/>
      <protection hidden="1"/>
    </xf>
    <xf numFmtId="165" fontId="0" fillId="0" borderId="15" xfId="0" applyNumberFormat="1" applyBorder="1" applyProtection="1">
      <protection hidden="1"/>
    </xf>
    <xf numFmtId="165" fontId="0" fillId="0" borderId="16" xfId="0" applyNumberFormat="1" applyBorder="1" applyProtection="1">
      <protection hidden="1"/>
    </xf>
    <xf numFmtId="165" fontId="0" fillId="2" borderId="13" xfId="0" applyNumberFormat="1" applyFill="1" applyBorder="1" applyProtection="1">
      <protection hidden="1"/>
    </xf>
    <xf numFmtId="165" fontId="0" fillId="2" borderId="17" xfId="0" applyNumberFormat="1" applyFill="1" applyBorder="1" applyProtection="1">
      <protection hidden="1"/>
    </xf>
    <xf numFmtId="0" fontId="0" fillId="0" borderId="18" xfId="0" applyBorder="1" applyProtection="1">
      <protection hidden="1"/>
    </xf>
    <xf numFmtId="165" fontId="0" fillId="0" borderId="6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19" xfId="0" applyBorder="1" applyProtection="1">
      <protection hidden="1"/>
    </xf>
    <xf numFmtId="1" fontId="0" fillId="0" borderId="20" xfId="0" applyNumberFormat="1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1" fontId="0" fillId="0" borderId="22" xfId="0" applyNumberFormat="1" applyBorder="1" applyAlignment="1" applyProtection="1">
      <alignment horizontal="left"/>
      <protection hidden="1"/>
    </xf>
    <xf numFmtId="165" fontId="0" fillId="0" borderId="23" xfId="0" applyNumberFormat="1" applyBorder="1" applyProtection="1">
      <protection hidden="1"/>
    </xf>
    <xf numFmtId="165" fontId="0" fillId="0" borderId="24" xfId="0" applyNumberFormat="1" applyBorder="1" applyProtection="1">
      <protection hidden="1"/>
    </xf>
    <xf numFmtId="165" fontId="0" fillId="2" borderId="25" xfId="0" applyNumberFormat="1" applyFill="1" applyBorder="1" applyProtection="1">
      <protection hidden="1"/>
    </xf>
    <xf numFmtId="165" fontId="0" fillId="0" borderId="26" xfId="0" applyNumberFormat="1" applyBorder="1" applyProtection="1">
      <protection hidden="1"/>
    </xf>
    <xf numFmtId="0" fontId="0" fillId="0" borderId="27" xfId="0" applyBorder="1" applyProtection="1">
      <protection hidden="1"/>
    </xf>
    <xf numFmtId="165" fontId="0" fillId="0" borderId="28" xfId="0" applyNumberFormat="1" applyBorder="1" applyProtection="1">
      <protection hidden="1"/>
    </xf>
    <xf numFmtId="0" fontId="0" fillId="0" borderId="29" xfId="0" applyBorder="1" applyProtection="1">
      <protection hidden="1"/>
    </xf>
    <xf numFmtId="1" fontId="0" fillId="0" borderId="30" xfId="0" applyNumberFormat="1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1" fontId="0" fillId="0" borderId="32" xfId="0" applyNumberFormat="1" applyBorder="1" applyAlignment="1" applyProtection="1">
      <alignment horizontal="left"/>
      <protection hidden="1"/>
    </xf>
    <xf numFmtId="165" fontId="0" fillId="0" borderId="33" xfId="0" applyNumberFormat="1" applyBorder="1" applyProtection="1">
      <protection hidden="1"/>
    </xf>
    <xf numFmtId="165" fontId="0" fillId="0" borderId="34" xfId="0" applyNumberFormat="1" applyBorder="1" applyProtection="1">
      <protection hidden="1"/>
    </xf>
    <xf numFmtId="165" fontId="0" fillId="2" borderId="35" xfId="0" applyNumberFormat="1" applyFill="1" applyBorder="1" applyProtection="1">
      <protection hidden="1"/>
    </xf>
    <xf numFmtId="165" fontId="0" fillId="0" borderId="36" xfId="0" applyNumberFormat="1" applyBorder="1" applyProtection="1">
      <protection hidden="1"/>
    </xf>
    <xf numFmtId="165" fontId="0" fillId="0" borderId="37" xfId="0" applyNumberFormat="1" applyBorder="1" applyProtection="1">
      <protection hidden="1"/>
    </xf>
    <xf numFmtId="165" fontId="0" fillId="0" borderId="38" xfId="0" applyNumberFormat="1" applyBorder="1" applyProtection="1">
      <protection hidden="1"/>
    </xf>
    <xf numFmtId="0" fontId="0" fillId="0" borderId="39" xfId="0" applyBorder="1" applyProtection="1">
      <protection hidden="1"/>
    </xf>
    <xf numFmtId="165" fontId="0" fillId="2" borderId="5" xfId="0" applyNumberFormat="1" applyFill="1" applyBorder="1" applyProtection="1">
      <protection hidden="1"/>
    </xf>
    <xf numFmtId="0" fontId="0" fillId="0" borderId="40" xfId="0" applyBorder="1" applyProtection="1">
      <protection hidden="1"/>
    </xf>
    <xf numFmtId="0" fontId="0" fillId="0" borderId="41" xfId="0" applyBorder="1" applyProtection="1">
      <protection hidden="1"/>
    </xf>
    <xf numFmtId="0" fontId="0" fillId="0" borderId="42" xfId="0" applyBorder="1" applyProtection="1">
      <protection hidden="1"/>
    </xf>
    <xf numFmtId="0" fontId="3" fillId="3" borderId="43" xfId="0" applyFont="1" applyFill="1" applyBorder="1" applyAlignment="1" applyProtection="1">
      <alignment horizontal="center" vertical="center" textRotation="90" wrapText="1"/>
      <protection hidden="1"/>
    </xf>
    <xf numFmtId="0" fontId="2" fillId="3" borderId="57" xfId="0" applyFont="1" applyFill="1" applyBorder="1" applyAlignment="1" applyProtection="1">
      <alignment horizontal="center" vertical="center" wrapText="1"/>
      <protection hidden="1"/>
    </xf>
    <xf numFmtId="0" fontId="2" fillId="3" borderId="58" xfId="0" applyFont="1" applyFill="1" applyBorder="1" applyAlignment="1" applyProtection="1">
      <alignment horizontal="center" vertical="center" wrapText="1"/>
      <protection hidden="1"/>
    </xf>
    <xf numFmtId="0" fontId="2" fillId="5" borderId="55" xfId="0" applyFont="1" applyFill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 applyProtection="1">
      <alignment horizontal="center" vertical="center" textRotation="90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5" borderId="59" xfId="0" applyFont="1" applyFill="1" applyBorder="1" applyAlignment="1" applyProtection="1">
      <alignment horizontal="center" vertical="center" textRotation="90" wrapText="1"/>
      <protection hidden="1"/>
    </xf>
    <xf numFmtId="171" fontId="0" fillId="0" borderId="56" xfId="0" applyNumberFormat="1" applyBorder="1" applyProtection="1">
      <protection hidden="1"/>
    </xf>
    <xf numFmtId="171" fontId="7" fillId="5" borderId="59" xfId="0" applyNumberFormat="1" applyFont="1" applyFill="1" applyBorder="1" applyProtection="1">
      <protection hidden="1"/>
    </xf>
    <xf numFmtId="171" fontId="0" fillId="0" borderId="60" xfId="0" applyNumberFormat="1" applyBorder="1" applyProtection="1">
      <protection hidden="1"/>
    </xf>
    <xf numFmtId="171" fontId="7" fillId="5" borderId="53" xfId="0" applyNumberFormat="1" applyFont="1" applyFill="1" applyBorder="1" applyProtection="1">
      <protection hidden="1"/>
    </xf>
    <xf numFmtId="171" fontId="0" fillId="0" borderId="0" xfId="0" applyNumberFormat="1" applyBorder="1" applyProtection="1">
      <protection hidden="1"/>
    </xf>
    <xf numFmtId="0" fontId="3" fillId="5" borderId="0" xfId="0" applyFont="1" applyFill="1" applyBorder="1" applyAlignment="1">
      <alignment horizontal="center" vertical="center" textRotation="90" wrapText="1"/>
    </xf>
    <xf numFmtId="2" fontId="5" fillId="5" borderId="0" xfId="0" applyNumberFormat="1" applyFont="1" applyFill="1" applyBorder="1"/>
    <xf numFmtId="0" fontId="0" fillId="5" borderId="0" xfId="0" applyFill="1" applyBorder="1"/>
    <xf numFmtId="0" fontId="3" fillId="5" borderId="0" xfId="0" applyFont="1" applyFill="1" applyBorder="1" applyAlignment="1" applyProtection="1">
      <alignment horizontal="center" vertical="center" textRotation="90" wrapText="1"/>
      <protection hidden="1"/>
    </xf>
    <xf numFmtId="2" fontId="0" fillId="5" borderId="0" xfId="0" applyNumberFormat="1" applyFill="1" applyBorder="1" applyProtection="1">
      <protection hidden="1"/>
    </xf>
    <xf numFmtId="2" fontId="5" fillId="5" borderId="0" xfId="0" applyNumberFormat="1" applyFont="1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2" fillId="5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I16" sqref="I16"/>
    </sheetView>
  </sheetViews>
  <sheetFormatPr baseColWidth="10" defaultColWidth="11.42578125" defaultRowHeight="15" x14ac:dyDescent="0.25"/>
  <cols>
    <col min="1" max="1" width="5.5703125" customWidth="1"/>
    <col min="2" max="2" width="6.7109375" customWidth="1"/>
    <col min="3" max="3" width="20" customWidth="1"/>
    <col min="4" max="7" width="5.7109375" customWidth="1"/>
    <col min="8" max="8" width="7" customWidth="1"/>
    <col min="9" max="10" width="6.85546875" customWidth="1"/>
    <col min="11" max="12" width="6.7109375" customWidth="1"/>
    <col min="13" max="13" width="5.85546875" customWidth="1"/>
    <col min="14" max="14" width="21.42578125" customWidth="1"/>
    <col min="15" max="15" width="11.140625" customWidth="1"/>
    <col min="16" max="16" width="3.7109375" customWidth="1"/>
    <col min="17" max="17" width="10.5703125" customWidth="1"/>
    <col min="18" max="18" width="11" customWidth="1"/>
    <col min="19" max="19" width="10.5703125" customWidth="1"/>
  </cols>
  <sheetData>
    <row r="1" spans="1:20" ht="7.5" customHeight="1" x14ac:dyDescent="0.25"/>
    <row r="2" spans="1:20" ht="8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0" ht="14.25" customHeigh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7"/>
      <c r="Q3" s="34"/>
    </row>
    <row r="4" spans="1:20" ht="21.75" customHeight="1" x14ac:dyDescent="0.3">
      <c r="A4" s="34"/>
      <c r="B4" s="38"/>
      <c r="C4" s="39" t="s">
        <v>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41"/>
    </row>
    <row r="5" spans="1:20" ht="79.5" customHeight="1" x14ac:dyDescent="0.25">
      <c r="A5" s="34"/>
      <c r="B5" s="38"/>
      <c r="C5" s="42" t="s">
        <v>1</v>
      </c>
      <c r="D5" s="42"/>
      <c r="E5" s="42"/>
      <c r="F5" s="42"/>
      <c r="G5" s="43"/>
      <c r="H5" s="44" t="s">
        <v>2</v>
      </c>
      <c r="I5" s="24" t="s">
        <v>3</v>
      </c>
      <c r="J5" s="24" t="s">
        <v>4</v>
      </c>
      <c r="K5" s="45" t="s">
        <v>5</v>
      </c>
      <c r="L5" s="46"/>
      <c r="M5" s="46"/>
      <c r="N5" s="47" t="s">
        <v>6</v>
      </c>
      <c r="O5" s="47"/>
      <c r="P5" s="48"/>
      <c r="Q5" s="49"/>
      <c r="R5" s="3"/>
    </row>
    <row r="6" spans="1:20" x14ac:dyDescent="0.25">
      <c r="A6" s="34"/>
      <c r="B6" s="38"/>
      <c r="C6" s="50" t="s">
        <v>7</v>
      </c>
      <c r="D6" s="51">
        <v>0</v>
      </c>
      <c r="E6" s="52" t="s">
        <v>8</v>
      </c>
      <c r="F6" s="53">
        <v>50</v>
      </c>
      <c r="G6" s="34"/>
      <c r="H6" s="54">
        <v>1</v>
      </c>
      <c r="I6" s="55">
        <v>1</v>
      </c>
      <c r="J6" s="56">
        <f>SUM(H6:I6)</f>
        <v>2</v>
      </c>
      <c r="K6" s="57">
        <v>3</v>
      </c>
      <c r="L6" s="34"/>
      <c r="M6" s="34"/>
      <c r="N6" s="58" t="s">
        <v>9</v>
      </c>
      <c r="O6" s="57">
        <v>70</v>
      </c>
      <c r="P6" s="59"/>
      <c r="Q6" s="60"/>
    </row>
    <row r="7" spans="1:20" x14ac:dyDescent="0.25">
      <c r="A7" s="34"/>
      <c r="B7" s="38"/>
      <c r="C7" s="61" t="s">
        <v>10</v>
      </c>
      <c r="D7" s="62">
        <f>F6+1</f>
        <v>51</v>
      </c>
      <c r="E7" s="63" t="s">
        <v>8</v>
      </c>
      <c r="F7" s="64">
        <v>120</v>
      </c>
      <c r="G7" s="34"/>
      <c r="H7" s="65">
        <v>1.5</v>
      </c>
      <c r="I7" s="66">
        <v>1.5</v>
      </c>
      <c r="J7" s="67">
        <f>SUM(H7:I7)</f>
        <v>3</v>
      </c>
      <c r="K7" s="68">
        <f>K6</f>
        <v>3</v>
      </c>
      <c r="L7" s="34"/>
      <c r="M7" s="34"/>
      <c r="N7" s="69" t="s">
        <v>11</v>
      </c>
      <c r="O7" s="57">
        <v>30</v>
      </c>
      <c r="P7" s="59"/>
      <c r="Q7" s="60"/>
    </row>
    <row r="8" spans="1:20" x14ac:dyDescent="0.25">
      <c r="A8" s="34"/>
      <c r="B8" s="38"/>
      <c r="C8" s="61" t="s">
        <v>12</v>
      </c>
      <c r="D8" s="62">
        <f>F7+1</f>
        <v>121</v>
      </c>
      <c r="E8" s="63" t="s">
        <v>8</v>
      </c>
      <c r="F8" s="64">
        <v>200</v>
      </c>
      <c r="G8" s="34"/>
      <c r="H8" s="65">
        <v>2</v>
      </c>
      <c r="I8" s="66">
        <v>2</v>
      </c>
      <c r="J8" s="67">
        <f>SUM(H8:I8)</f>
        <v>4</v>
      </c>
      <c r="K8" s="68">
        <f>K7</f>
        <v>3</v>
      </c>
      <c r="L8" s="34"/>
      <c r="M8" s="34"/>
      <c r="N8" s="69" t="s">
        <v>13</v>
      </c>
      <c r="O8" s="70">
        <v>0.11</v>
      </c>
      <c r="P8" s="59"/>
      <c r="Q8" s="60"/>
    </row>
    <row r="9" spans="1:20" x14ac:dyDescent="0.25">
      <c r="A9" s="34"/>
      <c r="B9" s="38"/>
      <c r="C9" s="71" t="s">
        <v>14</v>
      </c>
      <c r="D9" s="72">
        <f>F8+1</f>
        <v>201</v>
      </c>
      <c r="E9" s="73"/>
      <c r="F9" s="74"/>
      <c r="G9" s="34"/>
      <c r="H9" s="75">
        <v>2.5</v>
      </c>
      <c r="I9" s="76">
        <v>2.5</v>
      </c>
      <c r="J9" s="77">
        <f>SUM(H9:I9)</f>
        <v>5</v>
      </c>
      <c r="K9" s="78">
        <f>K6</f>
        <v>3</v>
      </c>
      <c r="L9" s="34"/>
      <c r="M9" s="34"/>
      <c r="N9" s="69" t="s">
        <v>15</v>
      </c>
      <c r="O9" s="79">
        <v>0.28999999999999998</v>
      </c>
      <c r="P9" s="59"/>
      <c r="Q9" s="60"/>
    </row>
    <row r="10" spans="1:20" x14ac:dyDescent="0.25">
      <c r="A10" s="34"/>
      <c r="B10" s="3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69" t="s">
        <v>16</v>
      </c>
      <c r="O10" s="80">
        <v>0.16</v>
      </c>
      <c r="P10" s="59"/>
      <c r="Q10" s="60"/>
    </row>
    <row r="11" spans="1:20" x14ac:dyDescent="0.25">
      <c r="A11" s="34"/>
      <c r="B11" s="38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81" t="s">
        <v>17</v>
      </c>
      <c r="O11" s="82">
        <f>SUM(O8:Q10)</f>
        <v>0.55999999999999994</v>
      </c>
      <c r="P11" s="59"/>
      <c r="Q11" s="60"/>
    </row>
    <row r="12" spans="1:20" ht="12" customHeight="1" x14ac:dyDescent="0.25">
      <c r="A12" s="34"/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  <c r="Q12" s="34"/>
    </row>
    <row r="13" spans="1:20" ht="12" customHeight="1" thickTop="1" thickBot="1" x14ac:dyDescent="0.3"/>
    <row r="14" spans="1:20" ht="50.65" customHeight="1" thickBot="1" x14ac:dyDescent="0.3">
      <c r="B14" s="87" t="s">
        <v>18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  <c r="Q14" s="105"/>
      <c r="R14" s="105"/>
      <c r="S14" s="105"/>
      <c r="T14" s="5"/>
    </row>
    <row r="15" spans="1:20" ht="77.25" customHeight="1" thickBot="1" x14ac:dyDescent="0.3">
      <c r="A15" s="4"/>
      <c r="B15" s="86" t="s">
        <v>19</v>
      </c>
      <c r="C15" s="22" t="s">
        <v>20</v>
      </c>
      <c r="D15" s="23" t="s">
        <v>21</v>
      </c>
      <c r="E15" s="24" t="s">
        <v>22</v>
      </c>
      <c r="F15" s="23" t="s">
        <v>23</v>
      </c>
      <c r="G15" s="25" t="s">
        <v>24</v>
      </c>
      <c r="H15" s="26"/>
      <c r="I15" s="27" t="s">
        <v>25</v>
      </c>
      <c r="J15" s="24" t="s">
        <v>26</v>
      </c>
      <c r="K15" s="28" t="s">
        <v>27</v>
      </c>
      <c r="L15" s="28" t="s">
        <v>28</v>
      </c>
      <c r="M15" s="90" t="s">
        <v>29</v>
      </c>
      <c r="N15" s="91" t="s">
        <v>6</v>
      </c>
      <c r="O15" s="92" t="s">
        <v>29</v>
      </c>
      <c r="P15" s="104"/>
      <c r="Q15" s="100"/>
      <c r="R15" s="101"/>
      <c r="S15" s="98"/>
    </row>
    <row r="16" spans="1:20" ht="15.95" customHeight="1" thickBot="1" x14ac:dyDescent="0.3">
      <c r="A16" s="6"/>
      <c r="B16" s="7">
        <v>0</v>
      </c>
      <c r="C16" s="29">
        <f>IF(B16&lt;$F$6,B16,$F$6)</f>
        <v>0</v>
      </c>
      <c r="D16" s="30">
        <f>IF(B16&lt;$F$7,B16-C16,($F$7-$F$6))</f>
        <v>0</v>
      </c>
      <c r="E16" s="30">
        <f>IF(B16&lt;$F$8,B16-(C16+D16),$F$8-$F$7)</f>
        <v>0</v>
      </c>
      <c r="F16" s="30">
        <f>IF(B16&gt;Données!$F$8,B16-Données!$F$8,0)</f>
        <v>0</v>
      </c>
      <c r="G16" s="31">
        <f>SUM(C16:F16)</f>
        <v>0</v>
      </c>
      <c r="H16" s="32"/>
      <c r="I16" s="29">
        <f>C16*$J$6</f>
        <v>0</v>
      </c>
      <c r="J16" s="30">
        <f>D16*$J$7</f>
        <v>0</v>
      </c>
      <c r="K16" s="30">
        <f>E16*$J$8</f>
        <v>0</v>
      </c>
      <c r="L16" s="30">
        <f>F16*$J$9</f>
        <v>0</v>
      </c>
      <c r="M16" s="33">
        <f>SUM(I16:L16)</f>
        <v>0</v>
      </c>
      <c r="N16" s="93">
        <f>$O$6+$O$7+(B16*$O$11)</f>
        <v>100</v>
      </c>
      <c r="O16" s="94">
        <f>M16+N16</f>
        <v>100</v>
      </c>
      <c r="P16" s="97"/>
      <c r="Q16" s="102"/>
      <c r="R16" s="103"/>
      <c r="S16" s="99"/>
    </row>
    <row r="17" spans="2:22" ht="15.95" customHeight="1" thickBot="1" x14ac:dyDescent="0.3">
      <c r="B17" s="8">
        <v>0</v>
      </c>
      <c r="C17" s="29">
        <f>IF(B17&lt;$F$6,B17,$F$6)</f>
        <v>0</v>
      </c>
      <c r="D17" s="30">
        <f>IF(B17&lt;$F$7,B17-C17,($F$7-$F$6))</f>
        <v>0</v>
      </c>
      <c r="E17" s="30">
        <f>IF(B17&lt;$F$8,B17-(C17+D17),$F$8-$F$7)</f>
        <v>0</v>
      </c>
      <c r="F17" s="30">
        <f>IF(B17&gt;Données!$F$8,B17-Données!$F$8,0)</f>
        <v>0</v>
      </c>
      <c r="G17" s="31">
        <f>SUM(C17:F17)</f>
        <v>0</v>
      </c>
      <c r="H17" s="32"/>
      <c r="I17" s="29">
        <f>C17*$J$6</f>
        <v>0</v>
      </c>
      <c r="J17" s="30">
        <f>D17*$J$7</f>
        <v>0</v>
      </c>
      <c r="K17" s="30">
        <f>E17*$J$8</f>
        <v>0</v>
      </c>
      <c r="L17" s="30">
        <f>F17*$J$9</f>
        <v>0</v>
      </c>
      <c r="M17" s="33">
        <f>SUM(I17:L17)</f>
        <v>0</v>
      </c>
      <c r="N17" s="95">
        <f>$O$6+$O$7+(B17*$O$11)</f>
        <v>100</v>
      </c>
      <c r="O17" s="96">
        <f>M17+N17</f>
        <v>100</v>
      </c>
      <c r="P17" s="97"/>
      <c r="Q17" s="102"/>
      <c r="R17" s="103"/>
      <c r="S17" s="99"/>
    </row>
    <row r="18" spans="2:22" x14ac:dyDescent="0.25">
      <c r="D18" s="21"/>
      <c r="E18" s="21"/>
      <c r="F18" s="21"/>
      <c r="G18" s="21"/>
      <c r="H18" s="21"/>
      <c r="I18" s="21"/>
      <c r="J18" s="21"/>
      <c r="K18" s="21"/>
      <c r="L18" s="20"/>
      <c r="M18" s="20"/>
    </row>
    <row r="19" spans="2:22" ht="24" customHeight="1" x14ac:dyDescent="0.25"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2:22" ht="18.75" x14ac:dyDescent="0.3">
      <c r="D20" s="19"/>
      <c r="E20" s="19"/>
      <c r="F20" s="19"/>
      <c r="G20" s="19"/>
      <c r="H20" s="19"/>
      <c r="I20" s="19"/>
      <c r="J20" s="19"/>
      <c r="K20" s="19"/>
      <c r="L20" s="20"/>
      <c r="M20" s="20"/>
      <c r="Q20" s="9"/>
      <c r="R20" s="9"/>
      <c r="S20" s="15"/>
      <c r="T20" s="15"/>
      <c r="U20" s="15"/>
      <c r="V20" s="15"/>
    </row>
    <row r="21" spans="2:22" x14ac:dyDescent="0.25">
      <c r="S21" s="2"/>
      <c r="T21" s="2"/>
      <c r="U21" s="4"/>
      <c r="V21" s="4"/>
    </row>
    <row r="22" spans="2:22" x14ac:dyDescent="0.25">
      <c r="S22" s="10"/>
      <c r="T22" s="10"/>
      <c r="U22" s="10"/>
      <c r="V22" s="11"/>
    </row>
    <row r="23" spans="2:22" ht="21.75" customHeight="1" x14ac:dyDescent="0.25">
      <c r="F23" s="16"/>
      <c r="G23" s="16"/>
      <c r="H23" s="16"/>
      <c r="I23" s="16"/>
      <c r="J23" s="16"/>
      <c r="K23" s="17"/>
      <c r="L23" s="17"/>
      <c r="M23" s="17"/>
    </row>
    <row r="24" spans="2:22" ht="18.75" x14ac:dyDescent="0.3">
      <c r="F24" s="16"/>
      <c r="G24" s="16"/>
      <c r="H24" s="16"/>
      <c r="I24" s="16"/>
      <c r="J24" s="16"/>
      <c r="K24" s="18"/>
      <c r="L24" s="18"/>
      <c r="M24" s="18"/>
      <c r="S24" s="14"/>
      <c r="T24" s="14"/>
      <c r="U24" s="12"/>
    </row>
    <row r="25" spans="2:22" ht="14.25" customHeight="1" x14ac:dyDescent="0.3">
      <c r="S25" s="14"/>
      <c r="T25" s="14"/>
      <c r="U25" s="13"/>
      <c r="V25" s="1"/>
    </row>
  </sheetData>
  <sheetProtection algorithmName="SHA-512" hashValue="CYOdllFSv+cyFtKXNDb+10Dc8BbL/MLbJipBEINKTfhJrHg87Z+XOACs1jhfXrDhvoMTr5sb3RcA1AxCoA20aQ==" saltValue="1hyJASAqfSxmQ5fUH6cTYw==" spinCount="100000" sheet="1" objects="1" scenarios="1"/>
  <mergeCells count="20">
    <mergeCell ref="C4:O4"/>
    <mergeCell ref="C5:F5"/>
    <mergeCell ref="N5:O5"/>
    <mergeCell ref="D18:F18"/>
    <mergeCell ref="G18:I18"/>
    <mergeCell ref="J18:K18"/>
    <mergeCell ref="L18:M18"/>
    <mergeCell ref="B14:O14"/>
    <mergeCell ref="D19:M19"/>
    <mergeCell ref="D20:F20"/>
    <mergeCell ref="G20:I20"/>
    <mergeCell ref="J20:K20"/>
    <mergeCell ref="L20:M20"/>
    <mergeCell ref="S25:T25"/>
    <mergeCell ref="S20:V20"/>
    <mergeCell ref="F23:J23"/>
    <mergeCell ref="K23:M23"/>
    <mergeCell ref="F24:J24"/>
    <mergeCell ref="K24:M24"/>
    <mergeCell ref="S24:T24"/>
  </mergeCells>
  <pageMargins left="0.70833333333333304" right="0.70833333333333304" top="0.390277777777778" bottom="0.37986111111111098" header="0.51180555555555496" footer="0.51180555555555496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H4" sqref="H4"/>
    </sheetView>
  </sheetViews>
  <sheetFormatPr baseColWidth="10" defaultColWidth="11.4257812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kb</dc:creator>
  <dc:description/>
  <cp:lastModifiedBy>Gaston Beteille</cp:lastModifiedBy>
  <cp:revision>3</cp:revision>
  <cp:lastPrinted>2021-02-04T19:41:22Z</cp:lastPrinted>
  <dcterms:created xsi:type="dcterms:W3CDTF">2021-01-29T08:59:46Z</dcterms:created>
  <dcterms:modified xsi:type="dcterms:W3CDTF">2025-02-03T15:38:36Z</dcterms:modified>
  <dc:language>fr-FR</dc:language>
</cp:coreProperties>
</file>